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l.local\GFS\GIUNTA\DATA\Cultura\STR_PATRIMONIO\BANDO AVVISO UNICO 2026\BeS Moduli 2026\Moduli Bes 2026 Allegati procedura Bes\schede budget 2026\"/>
    </mc:Choice>
  </mc:AlternateContent>
  <xr:revisionPtr revIDLastSave="0" documentId="13_ncr:1_{AF1F3911-6EC6-45FF-B6E8-03663E7A2972}" xr6:coauthVersionLast="47" xr6:coauthVersionMax="47" xr10:uidLastSave="{00000000-0000-0000-0000-000000000000}"/>
  <bookViews>
    <workbookView xWindow="-120" yWindow="-120" windowWidth="29040" windowHeight="15720" xr2:uid="{7E453679-471E-4DAD-8DF0-2DB632AC79F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48" i="1"/>
  <c r="B52" i="1" s="1"/>
  <c r="B45" i="1"/>
  <c r="E55" i="1"/>
  <c r="B16" i="1"/>
  <c r="C6" i="1" l="1"/>
  <c r="B25" i="1"/>
  <c r="B53" i="1"/>
  <c r="B36" i="1"/>
  <c r="C52" i="1" s="1"/>
  <c r="B54" i="1" l="1"/>
  <c r="D54" i="1" l="1"/>
  <c r="C54" i="1"/>
  <c r="C55" i="1"/>
  <c r="D55" i="1" s="1"/>
  <c r="B56" i="1"/>
  <c r="C56" i="1" s="1"/>
  <c r="D56" i="1" s="1"/>
  <c r="C45" i="1"/>
  <c r="C53" i="1" s="1"/>
</calcChain>
</file>

<file path=xl/sharedStrings.xml><?xml version="1.0" encoding="utf-8"?>
<sst xmlns="http://schemas.openxmlformats.org/spreadsheetml/2006/main" count="36" uniqueCount="35">
  <si>
    <t>SOGGETTO PROPONENTE:</t>
  </si>
  <si>
    <t>BUDGET DI PROGETTO
Titolo ….</t>
  </si>
  <si>
    <t>Voci di spesa</t>
  </si>
  <si>
    <t>Totale</t>
  </si>
  <si>
    <t>costi di progettazione</t>
  </si>
  <si>
    <t>altro (specificare)</t>
  </si>
  <si>
    <t>COSTO DEI LAVORI ED ESECUZIONE DEGLI INTERVENTI</t>
  </si>
  <si>
    <t>(specificare)</t>
  </si>
  <si>
    <t>allestimenti</t>
  </si>
  <si>
    <t>arredi</t>
  </si>
  <si>
    <t>attrezzature per esposizioni e per l’offerta di contenuti culturali</t>
  </si>
  <si>
    <t>acquisizione aree archeologiche</t>
  </si>
  <si>
    <t>COSTI DELLE INFRASTRUTTURE DIGITALI E ATTREZZATURE PER L'INNOVAZIONE DELLE STRUTTURE E DEI BENI</t>
  </si>
  <si>
    <t>COSTI DI PERSONALE (MAX 10% del totale progetto)</t>
  </si>
  <si>
    <t>Totale costi di personale *</t>
  </si>
  <si>
    <t>Totale costi progettazione e spese tecniche**</t>
  </si>
  <si>
    <t>Quota a carico del soggetto proponente/cofinanziamento (min 50% del costo totale del progetto-non includere il contributo richiesto a Regione Lombardia)</t>
  </si>
  <si>
    <t>NOTE di compilazione</t>
  </si>
  <si>
    <t xml:space="preserve">Il Budget deve coprire tutti i costi del progetto (non solo quelli per cui viene richiesto il finanziamento a Regione Lombardia) e per tutta la durata del progetto. </t>
  </si>
  <si>
    <t>Il costo del personale dipendente e assimilato deve essere calcolato tenendo conto del costo orario/giornaliero del dipendente, moltiplicato per il numero di ore/giornate lavorative dedicate allo svolgimento di attività all’interno del progetto (solo se direttamente riferite alle attività previste e debitamente attestate). Le spese relative al personale strettamente funzionale e strumentale alla realizzazione del progetto non possono superare (complessivamente) il 10% del costo complessivo del progetto.</t>
  </si>
  <si>
    <t>* *Le spese per i costi di progettazione e le spese tecniche sono ammissibili nel limite massimo del 10% del totale del costo dei lavori.</t>
  </si>
  <si>
    <t>Inserire ulteriori righe nella tabella del budget laddove necessario.</t>
  </si>
  <si>
    <t>E' possibile allegare ulteriori documenti esplicativi (ad es. preventivi) nella sezione ALTRI DOCUMENTI della piattaforma BeS.</t>
  </si>
  <si>
    <t>*Le spese per il costo del personale non possono superare complessivamente il 10% del costo complessivo del progetto. Nella tabella viene calcolata automaticamente la percentuale rispetto al costo di progetto.</t>
  </si>
  <si>
    <t>realizzazione/acquisto di software o servizi digitali</t>
  </si>
  <si>
    <t>spese tecniche</t>
  </si>
  <si>
    <t>COSTI DI PROGETTAZIONE E SPESE TECNICHE (max 10% del costo dei lavori)</t>
  </si>
  <si>
    <t>realizzazione/acquisto di hardware o dispositivi (totem digitali, smart device ecc.)</t>
  </si>
  <si>
    <t>INVITO ALLA PRESENTAZIONE DI PROGETTI CULTURALI ANNO 2026 – 
AMBITO D “Patrimonio culturale - Investimenti” linea 4</t>
  </si>
  <si>
    <t>LINEA: Beni culturali appartenenti a enti e istituzioni ecclesiastiche</t>
  </si>
  <si>
    <t>altro (specificare: direzione lavori, sicurezza, consulenze...)</t>
  </si>
  <si>
    <t>COSTO PER L'ACQUISIZIONE DI BENI AD UTILITA' PLURIENNALE</t>
  </si>
  <si>
    <t>SPESE PER LA EVENTUALE GARANZIA FIDEIUSSORIA</t>
  </si>
  <si>
    <r>
      <rPr>
        <b/>
        <sz val="10"/>
        <color rgb="FF000000"/>
        <rFont val="Arial"/>
        <family val="2"/>
      </rPr>
      <t xml:space="preserve">Totale costi di progetto </t>
    </r>
    <r>
      <rPr>
        <b/>
        <sz val="10"/>
        <color rgb="FFFF0000"/>
        <rFont val="Arial"/>
        <family val="2"/>
      </rPr>
      <t>(minimo € 40.000)</t>
    </r>
  </si>
  <si>
    <r>
      <t xml:space="preserve">Contributo richiesto (max 50% del costo totale del progetto) </t>
    </r>
    <r>
      <rPr>
        <b/>
        <sz val="10"/>
        <color rgb="FFFF0000"/>
        <rFont val="Arial"/>
        <family val="2"/>
      </rPr>
      <t>- non può essere superiore a 60.000 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</si>
</sst>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2" fillId="0" borderId="9" xfId="0" applyFont="1" applyBorder="1" applyAlignment="1" applyProtection="1">
      <alignment wrapText="1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Protection="1"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0" fontId="7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0" fontId="8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0" fontId="8" fillId="0" borderId="7" xfId="1" applyNumberFormat="1" applyFont="1" applyBorder="1" applyAlignment="1">
      <alignment horizontal="center" vertical="center"/>
    </xf>
    <xf numFmtId="10" fontId="8" fillId="0" borderId="3" xfId="1" applyNumberFormat="1" applyFont="1" applyBorder="1" applyAlignment="1">
      <alignment horizontal="center" vertical="center"/>
    </xf>
    <xf numFmtId="10" fontId="0" fillId="0" borderId="3" xfId="1" applyNumberFormat="1" applyFont="1" applyBorder="1" applyAlignment="1">
      <alignment horizontal="center"/>
    </xf>
    <xf numFmtId="164" fontId="2" fillId="4" borderId="7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top"/>
      <protection locked="0"/>
    </xf>
  </cellXfs>
  <cellStyles count="2">
    <cellStyle name="Normale" xfId="0" builtinId="0"/>
    <cellStyle name="Percentuale" xfId="1" builtinId="5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7F49-98DB-4056-999B-627A1C20CFCC}">
  <sheetPr>
    <pageSetUpPr fitToPage="1"/>
  </sheetPr>
  <dimension ref="A1:E64"/>
  <sheetViews>
    <sheetView tabSelected="1" workbookViewId="0">
      <selection activeCell="B7" sqref="B7"/>
    </sheetView>
  </sheetViews>
  <sheetFormatPr defaultRowHeight="15" x14ac:dyDescent="0.25"/>
  <cols>
    <col min="1" max="1" width="79.85546875" customWidth="1"/>
    <col min="2" max="2" width="28.28515625" customWidth="1"/>
    <col min="3" max="3" width="10.28515625" customWidth="1"/>
  </cols>
  <sheetData>
    <row r="1" spans="1:4" ht="34.5" customHeight="1" thickBot="1" x14ac:dyDescent="0.3">
      <c r="A1" s="36" t="s">
        <v>28</v>
      </c>
      <c r="B1" s="37"/>
    </row>
    <row r="2" spans="1:4" ht="15.75" thickBot="1" x14ac:dyDescent="0.3">
      <c r="A2" s="38" t="s">
        <v>0</v>
      </c>
      <c r="B2" s="39"/>
    </row>
    <row r="3" spans="1:4" ht="15.75" thickBot="1" x14ac:dyDescent="0.3">
      <c r="A3" s="38" t="s">
        <v>29</v>
      </c>
      <c r="B3" s="37"/>
    </row>
    <row r="4" spans="1:4" ht="24.75" customHeight="1" thickBot="1" x14ac:dyDescent="0.3">
      <c r="A4" s="36" t="s">
        <v>1</v>
      </c>
      <c r="B4" s="39"/>
    </row>
    <row r="5" spans="1:4" ht="15.75" thickBot="1" x14ac:dyDescent="0.3">
      <c r="A5" s="6" t="s">
        <v>2</v>
      </c>
      <c r="B5" s="1" t="s">
        <v>3</v>
      </c>
    </row>
    <row r="6" spans="1:4" ht="15.75" thickBot="1" x14ac:dyDescent="0.3">
      <c r="A6" s="7" t="s">
        <v>26</v>
      </c>
      <c r="B6" s="33">
        <f>SUM(B7:B15)</f>
        <v>0</v>
      </c>
      <c r="C6" s="27" t="str">
        <f>IF(B16&gt;0,B6/B16," ")</f>
        <v xml:space="preserve"> </v>
      </c>
      <c r="D6" s="20"/>
    </row>
    <row r="7" spans="1:4" x14ac:dyDescent="0.25">
      <c r="A7" s="8" t="s">
        <v>4</v>
      </c>
      <c r="B7" s="16"/>
    </row>
    <row r="8" spans="1:4" x14ac:dyDescent="0.25">
      <c r="A8" s="9" t="s">
        <v>25</v>
      </c>
      <c r="B8" s="16"/>
    </row>
    <row r="9" spans="1:4" x14ac:dyDescent="0.25">
      <c r="A9" s="9" t="s">
        <v>30</v>
      </c>
      <c r="B9" s="16"/>
    </row>
    <row r="10" spans="1:4" x14ac:dyDescent="0.25">
      <c r="A10" s="9"/>
      <c r="B10" s="16"/>
    </row>
    <row r="11" spans="1:4" x14ac:dyDescent="0.25">
      <c r="A11" s="9"/>
      <c r="B11" s="16"/>
    </row>
    <row r="12" spans="1:4" x14ac:dyDescent="0.25">
      <c r="A12" s="9"/>
      <c r="B12" s="16"/>
    </row>
    <row r="13" spans="1:4" x14ac:dyDescent="0.25">
      <c r="A13" s="9"/>
      <c r="B13" s="16"/>
    </row>
    <row r="14" spans="1:4" x14ac:dyDescent="0.25">
      <c r="A14" s="9"/>
      <c r="B14" s="16"/>
    </row>
    <row r="15" spans="1:4" x14ac:dyDescent="0.25">
      <c r="A15" s="9"/>
      <c r="B15" s="16"/>
    </row>
    <row r="16" spans="1:4" x14ac:dyDescent="0.25">
      <c r="A16" s="10" t="s">
        <v>6</v>
      </c>
      <c r="B16" s="34">
        <f>SUM(B17:B24)</f>
        <v>0</v>
      </c>
    </row>
    <row r="17" spans="1:2" x14ac:dyDescent="0.25">
      <c r="A17" s="9" t="s">
        <v>7</v>
      </c>
      <c r="B17" s="16"/>
    </row>
    <row r="18" spans="1:2" x14ac:dyDescent="0.25">
      <c r="A18" s="9"/>
      <c r="B18" s="16"/>
    </row>
    <row r="19" spans="1:2" x14ac:dyDescent="0.25">
      <c r="A19" s="9"/>
      <c r="B19" s="16"/>
    </row>
    <row r="20" spans="1:2" x14ac:dyDescent="0.25">
      <c r="A20" s="9"/>
      <c r="B20" s="16"/>
    </row>
    <row r="21" spans="1:2" x14ac:dyDescent="0.25">
      <c r="A21" s="9"/>
      <c r="B21" s="16"/>
    </row>
    <row r="22" spans="1:2" x14ac:dyDescent="0.25">
      <c r="A22" s="9"/>
      <c r="B22" s="16"/>
    </row>
    <row r="23" spans="1:2" x14ac:dyDescent="0.25">
      <c r="A23" s="9"/>
      <c r="B23" s="16"/>
    </row>
    <row r="24" spans="1:2" x14ac:dyDescent="0.25">
      <c r="A24" s="9"/>
      <c r="B24" s="16"/>
    </row>
    <row r="25" spans="1:2" x14ac:dyDescent="0.25">
      <c r="A25" s="10" t="s">
        <v>31</v>
      </c>
      <c r="B25" s="34">
        <f>SUM(B26:B35)</f>
        <v>0</v>
      </c>
    </row>
    <row r="26" spans="1:2" x14ac:dyDescent="0.25">
      <c r="A26" s="8" t="s">
        <v>8</v>
      </c>
      <c r="B26" s="16"/>
    </row>
    <row r="27" spans="1:2" x14ac:dyDescent="0.25">
      <c r="A27" s="8" t="s">
        <v>9</v>
      </c>
      <c r="B27" s="16"/>
    </row>
    <row r="28" spans="1:2" x14ac:dyDescent="0.25">
      <c r="A28" s="8" t="s">
        <v>10</v>
      </c>
      <c r="B28" s="16"/>
    </row>
    <row r="29" spans="1:2" x14ac:dyDescent="0.25">
      <c r="A29" s="8" t="s">
        <v>11</v>
      </c>
      <c r="B29" s="16"/>
    </row>
    <row r="30" spans="1:2" x14ac:dyDescent="0.25">
      <c r="A30" s="8" t="s">
        <v>5</v>
      </c>
      <c r="B30" s="16"/>
    </row>
    <row r="31" spans="1:2" x14ac:dyDescent="0.25">
      <c r="A31" s="8"/>
      <c r="B31" s="16"/>
    </row>
    <row r="32" spans="1:2" x14ac:dyDescent="0.25">
      <c r="A32" s="8"/>
      <c r="B32" s="16"/>
    </row>
    <row r="33" spans="1:4" x14ac:dyDescent="0.25">
      <c r="A33" s="8"/>
      <c r="B33" s="16"/>
    </row>
    <row r="34" spans="1:4" x14ac:dyDescent="0.25">
      <c r="A34" s="8"/>
      <c r="B34" s="16"/>
    </row>
    <row r="35" spans="1:4" x14ac:dyDescent="0.25">
      <c r="A35" s="11"/>
      <c r="B35" s="16"/>
    </row>
    <row r="36" spans="1:4" ht="30.75" customHeight="1" x14ac:dyDescent="0.25">
      <c r="A36" s="12" t="s">
        <v>12</v>
      </c>
      <c r="B36" s="34">
        <f>SUM(B37:B43)</f>
        <v>0</v>
      </c>
    </row>
    <row r="37" spans="1:4" x14ac:dyDescent="0.25">
      <c r="A37" s="8" t="s">
        <v>24</v>
      </c>
      <c r="B37" s="16"/>
    </row>
    <row r="38" spans="1:4" x14ac:dyDescent="0.25">
      <c r="A38" s="8" t="s">
        <v>27</v>
      </c>
      <c r="B38" s="16"/>
    </row>
    <row r="39" spans="1:4" x14ac:dyDescent="0.25">
      <c r="A39" s="8" t="s">
        <v>7</v>
      </c>
      <c r="B39" s="17"/>
    </row>
    <row r="40" spans="1:4" x14ac:dyDescent="0.25">
      <c r="A40" s="8"/>
      <c r="B40" s="17"/>
    </row>
    <row r="41" spans="1:4" x14ac:dyDescent="0.25">
      <c r="A41" s="8"/>
      <c r="B41" s="17"/>
    </row>
    <row r="42" spans="1:4" x14ac:dyDescent="0.25">
      <c r="A42" s="8"/>
      <c r="B42" s="17"/>
    </row>
    <row r="43" spans="1:4" x14ac:dyDescent="0.25">
      <c r="A43" s="8"/>
      <c r="B43" s="16"/>
    </row>
    <row r="44" spans="1:4" ht="15.75" thickBot="1" x14ac:dyDescent="0.3">
      <c r="A44" s="8"/>
      <c r="B44" s="16"/>
    </row>
    <row r="45" spans="1:4" ht="15.75" thickBot="1" x14ac:dyDescent="0.3">
      <c r="A45" s="13" t="s">
        <v>13</v>
      </c>
      <c r="B45" s="34">
        <f>SUM(B46:B47)</f>
        <v>0</v>
      </c>
      <c r="C45" s="28" t="str">
        <f>IF(B52&gt;0,B45/B52," ")</f>
        <v xml:space="preserve"> </v>
      </c>
      <c r="D45" s="19"/>
    </row>
    <row r="46" spans="1:4" x14ac:dyDescent="0.25">
      <c r="A46" s="8"/>
      <c r="B46" s="16"/>
    </row>
    <row r="47" spans="1:4" x14ac:dyDescent="0.25">
      <c r="A47" s="14"/>
      <c r="B47" s="16"/>
    </row>
    <row r="48" spans="1:4" x14ac:dyDescent="0.25">
      <c r="A48" s="13" t="s">
        <v>32</v>
      </c>
      <c r="B48" s="34">
        <f>SUM(B49:B51)</f>
        <v>0</v>
      </c>
    </row>
    <row r="49" spans="1:5" x14ac:dyDescent="0.25">
      <c r="A49" s="8"/>
      <c r="B49" s="16"/>
    </row>
    <row r="50" spans="1:5" x14ac:dyDescent="0.25">
      <c r="A50" s="8"/>
      <c r="B50" s="16"/>
    </row>
    <row r="51" spans="1:5" ht="15.75" thickBot="1" x14ac:dyDescent="0.3">
      <c r="A51" s="15"/>
      <c r="B51" s="4"/>
    </row>
    <row r="52" spans="1:5" ht="15.75" thickBot="1" x14ac:dyDescent="0.3">
      <c r="A52" s="24" t="s">
        <v>33</v>
      </c>
      <c r="B52" s="29">
        <f>SUM(B6,B16,B25,B36,B45,B48)</f>
        <v>0</v>
      </c>
      <c r="C52" s="18" t="str">
        <f>IF(B52=0,"",IF(B52&lt;40000,"ATTENZIONE, IL TOTALE DEI COSTI DI PROGETTO DEVE ESSERE MINIMO DI € 40.000!"," "))</f>
        <v/>
      </c>
    </row>
    <row r="53" spans="1:5" ht="15.75" thickBot="1" x14ac:dyDescent="0.3">
      <c r="A53" s="3" t="s">
        <v>14</v>
      </c>
      <c r="B53" s="30">
        <f>B45</f>
        <v>0</v>
      </c>
      <c r="C53" s="18" t="str">
        <f>IF(B53=0,"",IF(C45&gt;10%,"ATTENZIONE, I COSTI DEL PERSONALE NON POSSONO ESSERE SUPERIORI AL 10% DEL COSTO TOTALE DI PROGETTO!"," "))</f>
        <v/>
      </c>
      <c r="D53" s="22"/>
    </row>
    <row r="54" spans="1:5" ht="15.75" thickBot="1" x14ac:dyDescent="0.3">
      <c r="A54" s="3" t="s">
        <v>15</v>
      </c>
      <c r="B54" s="31">
        <f>B6</f>
        <v>0</v>
      </c>
      <c r="C54" s="27" t="str">
        <f>IF(B54=0,"",IF(B16&gt;0,B6/B16," "))</f>
        <v/>
      </c>
      <c r="D54" s="18" t="str">
        <f>IF(B54=0,"",IF(C6&gt;10%,"ATTENZIONE, I COSTI DI PROGETTAZIONE E SPESE TECNICHE NON POSSONO ESSERE SUPERIORI AL 10% DEL COSTO DEI LAVORI!"," "))</f>
        <v/>
      </c>
    </row>
    <row r="55" spans="1:5" ht="26.25" thickBot="1" x14ac:dyDescent="0.3">
      <c r="A55" s="23" t="s">
        <v>34</v>
      </c>
      <c r="B55" s="25"/>
      <c r="C55" s="26" t="str">
        <f>IF(B52&gt;0,B55/B52," ")</f>
        <v xml:space="preserve"> </v>
      </c>
      <c r="D55" s="19" t="str">
        <f>IF(B55=0,"",IF(C55&gt;50%,"ATTENZIONE, IL CONTRIBUTO RICHIESTO NON PUO' ESSERE SUPERIORE AL 50%!"," "))</f>
        <v/>
      </c>
      <c r="E55" s="19" t="str">
        <f>IF(B55&gt;60000,"ATTENZIONE, IL CONTRIBUTO RICHIESTO NON PUO' ESSERE SUPERIORE A € 60.000"," ")</f>
        <v xml:space="preserve"> </v>
      </c>
    </row>
    <row r="56" spans="1:5" ht="26.25" thickBot="1" x14ac:dyDescent="0.3">
      <c r="A56" s="23" t="s">
        <v>16</v>
      </c>
      <c r="B56" s="32">
        <f>B52-B55</f>
        <v>0</v>
      </c>
      <c r="C56" s="21" t="str">
        <f>IF(B56&gt;0,B56/B52," ")</f>
        <v xml:space="preserve"> </v>
      </c>
      <c r="D56" s="19" t="str">
        <f>IF(C56&lt;50%,"ATTENZIONE, LA QUOTA A CARICO DEL SOGGETTO PROPONENTE NON PUO' ESSERE INFERIORE AL 50%!"," ")</f>
        <v xml:space="preserve"> </v>
      </c>
    </row>
    <row r="57" spans="1:5" ht="15.75" thickBot="1" x14ac:dyDescent="0.3">
      <c r="A57" s="2"/>
      <c r="B57" s="5"/>
    </row>
    <row r="58" spans="1:5" ht="15.75" thickBot="1" x14ac:dyDescent="0.3">
      <c r="A58" s="40" t="s">
        <v>17</v>
      </c>
      <c r="B58" s="41"/>
    </row>
    <row r="59" spans="1:5" ht="29.25" customHeight="1" thickBot="1" x14ac:dyDescent="0.3">
      <c r="A59" s="35" t="s">
        <v>18</v>
      </c>
      <c r="B59" s="35"/>
    </row>
    <row r="60" spans="1:5" ht="59.25" customHeight="1" thickBot="1" x14ac:dyDescent="0.3">
      <c r="A60" s="42" t="s">
        <v>19</v>
      </c>
      <c r="B60" s="42"/>
    </row>
    <row r="61" spans="1:5" ht="49.5" customHeight="1" thickBot="1" x14ac:dyDescent="0.3">
      <c r="A61" s="43" t="s">
        <v>23</v>
      </c>
      <c r="B61" s="44"/>
    </row>
    <row r="62" spans="1:5" ht="39" customHeight="1" thickBot="1" x14ac:dyDescent="0.3">
      <c r="A62" s="43" t="s">
        <v>20</v>
      </c>
      <c r="B62" s="44"/>
    </row>
    <row r="63" spans="1:5" ht="23.25" customHeight="1" thickBot="1" x14ac:dyDescent="0.3">
      <c r="A63" s="45" t="s">
        <v>21</v>
      </c>
      <c r="B63" s="45"/>
    </row>
    <row r="64" spans="1:5" ht="30.75" customHeight="1" thickBot="1" x14ac:dyDescent="0.3">
      <c r="A64" s="45" t="s">
        <v>22</v>
      </c>
      <c r="B64" s="45"/>
    </row>
  </sheetData>
  <sheetProtection algorithmName="SHA-512" hashValue="P0ZLNcKhTe8QncsivCfuEQ4LYdvYPCs8r4hlU4yuhIo4Gza6BCYsRzQb8xxfsHPKDsDofp+95WsVIRM49aHinQ==" saltValue="ISFcO3jjZEzvoiplge5trQ==" spinCount="100000" sheet="1" insertRows="0"/>
  <mergeCells count="11">
    <mergeCell ref="A60:B60"/>
    <mergeCell ref="A61:B61"/>
    <mergeCell ref="A62:B62"/>
    <mergeCell ref="A63:B63"/>
    <mergeCell ref="A64:B64"/>
    <mergeCell ref="A59:B59"/>
    <mergeCell ref="A1:B1"/>
    <mergeCell ref="A2:B2"/>
    <mergeCell ref="A3:B3"/>
    <mergeCell ref="A4:B4"/>
    <mergeCell ref="A58:B58"/>
  </mergeCells>
  <conditionalFormatting sqref="B55">
    <cfRule type="expression" dxfId="6" priority="13">
      <formula>$B$55&gt;35000</formula>
    </cfRule>
  </conditionalFormatting>
  <conditionalFormatting sqref="B55:B56">
    <cfRule type="expression" dxfId="5" priority="15" stopIfTrue="1">
      <formula>$B$55&gt;($B$52*0.7)</formula>
    </cfRule>
  </conditionalFormatting>
  <conditionalFormatting sqref="B54:C54">
    <cfRule type="expression" dxfId="4" priority="2">
      <formula>$C$54&gt;10%</formula>
    </cfRule>
  </conditionalFormatting>
  <conditionalFormatting sqref="C6">
    <cfRule type="expression" dxfId="3" priority="3">
      <formula>$C$6&gt;10%</formula>
    </cfRule>
  </conditionalFormatting>
  <conditionalFormatting sqref="C45">
    <cfRule type="expression" dxfId="2" priority="5">
      <formula>$C$45&gt;10%</formula>
    </cfRule>
  </conditionalFormatting>
  <conditionalFormatting sqref="C55">
    <cfRule type="expression" dxfId="1" priority="1">
      <formula>$C$55&gt;50%</formula>
    </cfRule>
  </conditionalFormatting>
  <conditionalFormatting sqref="C56">
    <cfRule type="expression" dxfId="0" priority="10">
      <formula>$C$56&lt;50%</formula>
    </cfRule>
  </conditionalFormatting>
  <pageMargins left="0.25" right="0.25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Mele</dc:creator>
  <cp:lastModifiedBy>Jacopo Mele</cp:lastModifiedBy>
  <cp:lastPrinted>2025-03-14T11:42:51Z</cp:lastPrinted>
  <dcterms:created xsi:type="dcterms:W3CDTF">2025-03-14T08:52:59Z</dcterms:created>
  <dcterms:modified xsi:type="dcterms:W3CDTF">2026-02-16T14:39:24Z</dcterms:modified>
</cp:coreProperties>
</file>